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O52" i="1"/>
  <c r="N52"/>
  <c r="M52"/>
  <c r="J43"/>
  <c r="L43" s="1"/>
  <c r="J44"/>
  <c r="L44" s="1"/>
  <c r="J45"/>
  <c r="L45" s="1"/>
  <c r="J46"/>
  <c r="L46" s="1"/>
  <c r="J20"/>
  <c r="L20" s="1"/>
  <c r="F43"/>
  <c r="F44"/>
  <c r="F45"/>
  <c r="F46"/>
  <c r="F8"/>
  <c r="F9"/>
  <c r="F10"/>
  <c r="F11"/>
  <c r="F12"/>
  <c r="F13"/>
  <c r="F14"/>
  <c r="F15"/>
  <c r="F16"/>
  <c r="F17"/>
  <c r="F18"/>
  <c r="F19"/>
  <c r="F20"/>
  <c r="F7"/>
  <c r="D52"/>
  <c r="D26"/>
  <c r="N26"/>
  <c r="B56" l="1"/>
  <c r="J42"/>
  <c r="L42" s="1"/>
  <c r="J41"/>
  <c r="L41" s="1"/>
  <c r="J40"/>
  <c r="L40" s="1"/>
  <c r="J39"/>
  <c r="L39" s="1"/>
  <c r="J38"/>
  <c r="L38" s="1"/>
  <c r="J33"/>
  <c r="L33" s="1"/>
  <c r="J34"/>
  <c r="L34" s="1"/>
  <c r="J35"/>
  <c r="L35" s="1"/>
  <c r="J36"/>
  <c r="L36" s="1"/>
  <c r="J37"/>
  <c r="L37" s="1"/>
  <c r="J32"/>
  <c r="L32" s="1"/>
  <c r="J18"/>
  <c r="L18" s="1"/>
  <c r="J19"/>
  <c r="L19" s="1"/>
  <c r="J12"/>
  <c r="L12" s="1"/>
  <c r="J13"/>
  <c r="L13" s="1"/>
  <c r="J14"/>
  <c r="L14" s="1"/>
  <c r="J15"/>
  <c r="L15" s="1"/>
  <c r="J16"/>
  <c r="L16" s="1"/>
  <c r="J17"/>
  <c r="L17" s="1"/>
  <c r="J11"/>
  <c r="L11" s="1"/>
  <c r="J10"/>
  <c r="L10" s="1"/>
  <c r="J9"/>
  <c r="L9" s="1"/>
  <c r="J8"/>
  <c r="L8" s="1"/>
  <c r="J7"/>
  <c r="F42"/>
  <c r="F41"/>
  <c r="F40"/>
  <c r="F39"/>
  <c r="F38"/>
  <c r="F37"/>
  <c r="F36"/>
  <c r="F35"/>
  <c r="F34"/>
  <c r="F33"/>
  <c r="F32"/>
  <c r="M26" l="1"/>
  <c r="O26"/>
  <c r="L52"/>
  <c r="J52"/>
  <c r="J26"/>
  <c r="L7"/>
  <c r="L26" s="1"/>
  <c r="F52" l="1"/>
  <c r="B60"/>
  <c r="B58"/>
  <c r="F26"/>
</calcChain>
</file>

<file path=xl/sharedStrings.xml><?xml version="1.0" encoding="utf-8"?>
<sst xmlns="http://schemas.openxmlformats.org/spreadsheetml/2006/main" count="227" uniqueCount="78">
  <si>
    <t>Quadro de Cargas</t>
  </si>
  <si>
    <t>Descrição Circuito</t>
  </si>
  <si>
    <t>Local</t>
  </si>
  <si>
    <t>Potência (W)</t>
  </si>
  <si>
    <t>Tensão (V)</t>
  </si>
  <si>
    <t>Corrente (A)</t>
  </si>
  <si>
    <t>Cabo (mm)</t>
  </si>
  <si>
    <t>Disj. (A)</t>
  </si>
  <si>
    <t>F.D.</t>
  </si>
  <si>
    <t>Circ. Nº</t>
  </si>
  <si>
    <t>Quadro: Quadro Distribuição Tomada e Iluminação 01 "QTDI.01" - PAV. TÉRREO - TRIF. 220/127V</t>
  </si>
  <si>
    <t>Potência T. (W)</t>
  </si>
  <si>
    <t>F.P</t>
  </si>
  <si>
    <t>POT. T. (VA)</t>
  </si>
  <si>
    <t>FASE (S)</t>
  </si>
  <si>
    <t>FASE (T)</t>
  </si>
  <si>
    <t>FASE (R)</t>
  </si>
  <si>
    <t>TOTAL</t>
  </si>
  <si>
    <t>CABO ALIMENTADOR (ENTRADA):</t>
  </si>
  <si>
    <t>DISJUNTOR PROTEÇÃO (ENTRADA):</t>
  </si>
  <si>
    <t>DEVERÁ SER MONTADO UMA ENTRADA DE ENERGIA ELÉTRICA TRIFÁSICA TIPO "C-3"</t>
  </si>
  <si>
    <t>PTUG's Social</t>
  </si>
  <si>
    <t>PTUG's Lavanderia</t>
  </si>
  <si>
    <t>PTUG's Cozinha</t>
  </si>
  <si>
    <t>PTUG's Churrasqueira</t>
  </si>
  <si>
    <t>PTUG's Garagem</t>
  </si>
  <si>
    <t>PTUE Garagem</t>
  </si>
  <si>
    <t>Reserva</t>
  </si>
  <si>
    <t>Lavanderia</t>
  </si>
  <si>
    <t>Cozinha</t>
  </si>
  <si>
    <t>Churrasqueira</t>
  </si>
  <si>
    <t>Garagem</t>
  </si>
  <si>
    <t>1.5</t>
  </si>
  <si>
    <t>2.5</t>
  </si>
  <si>
    <t>4.0</t>
  </si>
  <si>
    <t>16.0</t>
  </si>
  <si>
    <t>Cabo (mm²)</t>
  </si>
  <si>
    <t>-</t>
  </si>
  <si>
    <t>100A</t>
  </si>
  <si>
    <t>35.0mm²</t>
  </si>
  <si>
    <t>DEMANDA CALCULADA (W):</t>
  </si>
  <si>
    <t xml:space="preserve">CARGA INSTALADA (W): </t>
  </si>
  <si>
    <t>Obra: Residencial</t>
  </si>
  <si>
    <t>Pot. T. (VA)</t>
  </si>
  <si>
    <t>Pot. T. (W)</t>
  </si>
  <si>
    <t>DEMANDA CALCULADA (VA):</t>
  </si>
  <si>
    <t>Iluminação Externa</t>
  </si>
  <si>
    <t>Iluminação Social Térrea</t>
  </si>
  <si>
    <t>Iluminação Serviço Térrea</t>
  </si>
  <si>
    <t>Garagem, Jardim, Corredores</t>
  </si>
  <si>
    <t>PTUG's Lavabo</t>
  </si>
  <si>
    <t>Lavabo</t>
  </si>
  <si>
    <t>PTUE Máquina de Lavar</t>
  </si>
  <si>
    <t>PTUE Torneira Elétrica</t>
  </si>
  <si>
    <t>PTUE Chuveiro Elétrico</t>
  </si>
  <si>
    <t>Iluminação Social Superior</t>
  </si>
  <si>
    <t>Iluminação Serviço Superior</t>
  </si>
  <si>
    <t>Sacadas, Banheiro 03, Banheiro 02, Banheiro 01</t>
  </si>
  <si>
    <t>PTUG's Suíte</t>
  </si>
  <si>
    <t>PTUE Ar Condicionado</t>
  </si>
  <si>
    <t>PTUG's Banho Suíte</t>
  </si>
  <si>
    <t>10.0</t>
  </si>
  <si>
    <t>25.0</t>
  </si>
  <si>
    <t xml:space="preserve"> </t>
  </si>
  <si>
    <t>Sala Estar, TV e Jantar</t>
  </si>
  <si>
    <t>Lavabo, Cozinha, Lavanderia, Depósito, Banho 01, Churrasqueira, Área Gourmet</t>
  </si>
  <si>
    <t>Sala de TV</t>
  </si>
  <si>
    <t>Banho 01</t>
  </si>
  <si>
    <t>Quadro: Quadro Distribuição Tomada e Iluminação 02 "QTDI.02" - PAV. SUPERIOR - TRIF. 220/127V</t>
  </si>
  <si>
    <t>Suíte Casal, Suíte 1, Suíte 2, Vão</t>
  </si>
  <si>
    <t>Banho Suíte 2</t>
  </si>
  <si>
    <t>Suíte 2</t>
  </si>
  <si>
    <t>Banho Suíte 1</t>
  </si>
  <si>
    <t>Suíte 1</t>
  </si>
  <si>
    <t>Suíte Casal</t>
  </si>
  <si>
    <t>Banho Suíte Casal</t>
  </si>
  <si>
    <t>Projeto:  46</t>
  </si>
  <si>
    <t>PTUG's Banho 01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</si>
</sst>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_-;\-* #,##0.0_-;_-* &quot;-&quot;??_-;_-@_-"/>
  </numFmts>
  <fonts count="18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9C0006"/>
      <name val="Calibri"/>
      <family val="2"/>
      <scheme val="minor"/>
    </font>
    <font>
      <sz val="8"/>
      <color rgb="FF006100"/>
      <name val="Calibri"/>
      <family val="2"/>
      <scheme val="minor"/>
    </font>
    <font>
      <b/>
      <sz val="8"/>
      <color rgb="FFFA7D00"/>
      <name val="Calibri"/>
      <family val="2"/>
      <scheme val="minor"/>
    </font>
    <font>
      <b/>
      <sz val="8"/>
      <color rgb="FF3F3F3F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rgb="FF3F3F76"/>
      <name val="Calibri"/>
      <family val="2"/>
      <scheme val="minor"/>
    </font>
    <font>
      <sz val="8"/>
      <color rgb="FF9C65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1" applyNumberFormat="0" applyAlignment="0" applyProtection="0"/>
    <xf numFmtId="0" fontId="7" fillId="6" borderId="2" applyNumberFormat="0" applyAlignment="0" applyProtection="0"/>
    <xf numFmtId="0" fontId="8" fillId="6" borderId="1" applyNumberFormat="0" applyAlignment="0" applyProtection="0"/>
    <xf numFmtId="0" fontId="9" fillId="7" borderId="3" applyNumberFormat="0" applyAlignment="0" applyProtection="0"/>
  </cellStyleXfs>
  <cellXfs count="55">
    <xf numFmtId="0" fontId="0" fillId="0" borderId="0" xfId="0"/>
    <xf numFmtId="0" fontId="10" fillId="0" borderId="0" xfId="0" applyFont="1"/>
    <xf numFmtId="0" fontId="12" fillId="2" borderId="4" xfId="1" applyFont="1" applyBorder="1" applyAlignment="1">
      <alignment horizontal="center" vertical="center" wrapText="1"/>
    </xf>
    <xf numFmtId="0" fontId="13" fillId="6" borderId="5" xfId="6" applyFont="1" applyBorder="1" applyAlignment="1">
      <alignment horizontal="center"/>
    </xf>
    <xf numFmtId="0" fontId="14" fillId="6" borderId="6" xfId="5" applyFont="1" applyBorder="1"/>
    <xf numFmtId="0" fontId="14" fillId="6" borderId="6" xfId="5" applyFont="1" applyBorder="1" applyAlignment="1">
      <alignment horizontal="center"/>
    </xf>
    <xf numFmtId="164" fontId="14" fillId="6" borderId="6" xfId="5" applyNumberFormat="1" applyFont="1" applyBorder="1"/>
    <xf numFmtId="0" fontId="13" fillId="6" borderId="1" xfId="6" applyFont="1" applyAlignment="1">
      <alignment horizontal="center" vertical="center"/>
    </xf>
    <xf numFmtId="0" fontId="14" fillId="6" borderId="2" xfId="5" applyFont="1" applyAlignment="1">
      <alignment vertical="center"/>
    </xf>
    <xf numFmtId="0" fontId="14" fillId="6" borderId="2" xfId="5" applyFont="1" applyAlignment="1">
      <alignment horizontal="center" vertical="center" wrapText="1"/>
    </xf>
    <xf numFmtId="0" fontId="14" fillId="6" borderId="2" xfId="5" applyFont="1" applyAlignment="1">
      <alignment horizontal="center" vertical="center"/>
    </xf>
    <xf numFmtId="165" fontId="14" fillId="6" borderId="2" xfId="5" applyNumberFormat="1" applyFont="1" applyAlignment="1">
      <alignment horizontal="center" vertical="center"/>
    </xf>
    <xf numFmtId="164" fontId="14" fillId="6" borderId="2" xfId="5" applyNumberFormat="1" applyFont="1" applyAlignment="1">
      <alignment vertical="center"/>
    </xf>
    <xf numFmtId="0" fontId="14" fillId="6" borderId="2" xfId="5" applyFont="1" applyAlignment="1">
      <alignment horizontal="center"/>
    </xf>
    <xf numFmtId="0" fontId="13" fillId="6" borderId="1" xfId="6" applyFont="1" applyAlignment="1">
      <alignment horizontal="center"/>
    </xf>
    <xf numFmtId="0" fontId="14" fillId="6" borderId="2" xfId="5" applyFont="1"/>
    <xf numFmtId="164" fontId="14" fillId="6" borderId="2" xfId="5" applyNumberFormat="1" applyFont="1"/>
    <xf numFmtId="0" fontId="15" fillId="7" borderId="3" xfId="7" applyFont="1"/>
    <xf numFmtId="0" fontId="15" fillId="7" borderId="3" xfId="7" applyFont="1" applyAlignment="1">
      <alignment horizontal="right"/>
    </xf>
    <xf numFmtId="0" fontId="15" fillId="7" borderId="3" xfId="7" applyFont="1" applyAlignment="1">
      <alignment horizontal="center"/>
    </xf>
    <xf numFmtId="165" fontId="15" fillId="7" borderId="3" xfId="7" applyNumberFormat="1" applyFont="1"/>
    <xf numFmtId="164" fontId="15" fillId="7" borderId="3" xfId="7" applyNumberFormat="1" applyFont="1"/>
    <xf numFmtId="0" fontId="10" fillId="0" borderId="0" xfId="0" applyFont="1" applyAlignment="1">
      <alignment horizontal="right"/>
    </xf>
    <xf numFmtId="0" fontId="14" fillId="6" borderId="2" xfId="5" applyFont="1" applyAlignment="1">
      <alignment horizontal="right" vertical="center"/>
    </xf>
    <xf numFmtId="164" fontId="14" fillId="6" borderId="2" xfId="5" applyNumberFormat="1" applyFont="1" applyAlignment="1">
      <alignment horizontal="right" vertical="center"/>
    </xf>
    <xf numFmtId="0" fontId="13" fillId="6" borderId="1" xfId="6" applyFont="1" applyAlignment="1">
      <alignment horizontal="center" vertical="center" wrapText="1"/>
    </xf>
    <xf numFmtId="0" fontId="14" fillId="6" borderId="2" xfId="5" applyFont="1" applyAlignment="1">
      <alignment vertical="center" wrapText="1"/>
    </xf>
    <xf numFmtId="165" fontId="14" fillId="6" borderId="2" xfId="5" applyNumberFormat="1" applyFont="1" applyAlignment="1">
      <alignment vertical="center" wrapText="1"/>
    </xf>
    <xf numFmtId="164" fontId="14" fillId="6" borderId="2" xfId="5" applyNumberFormat="1" applyFont="1" applyAlignment="1">
      <alignment vertical="center" wrapText="1"/>
    </xf>
    <xf numFmtId="165" fontId="14" fillId="6" borderId="2" xfId="5" applyNumberFormat="1" applyFont="1"/>
    <xf numFmtId="0" fontId="14" fillId="6" borderId="2" xfId="5" applyFont="1" applyAlignment="1">
      <alignment horizontal="left"/>
    </xf>
    <xf numFmtId="0" fontId="1" fillId="0" borderId="0" xfId="0" applyFont="1" applyBorder="1" applyAlignment="1"/>
    <xf numFmtId="165" fontId="14" fillId="6" borderId="6" xfId="5" applyNumberFormat="1" applyFont="1" applyBorder="1" applyAlignment="1">
      <alignment horizontal="center" vertical="center"/>
    </xf>
    <xf numFmtId="0" fontId="14" fillId="6" borderId="6" xfId="5" applyFont="1" applyBorder="1" applyAlignment="1">
      <alignment horizontal="left"/>
    </xf>
    <xf numFmtId="0" fontId="14" fillId="6" borderId="2" xfId="5" applyFont="1" applyAlignment="1">
      <alignment horizontal="left" vertical="center" wrapText="1"/>
    </xf>
    <xf numFmtId="164" fontId="14" fillId="6" borderId="2" xfId="5" applyNumberFormat="1" applyFont="1" applyAlignment="1">
      <alignment horizontal="center" vertical="center"/>
    </xf>
    <xf numFmtId="0" fontId="14" fillId="6" borderId="6" xfId="5" applyFont="1" applyBorder="1" applyAlignment="1">
      <alignment horizontal="center" vertical="center"/>
    </xf>
    <xf numFmtId="165" fontId="14" fillId="6" borderId="2" xfId="5" applyNumberFormat="1" applyFont="1" applyAlignment="1">
      <alignment horizontal="center"/>
    </xf>
    <xf numFmtId="0" fontId="11" fillId="3" borderId="7" xfId="2" applyFont="1" applyBorder="1" applyAlignment="1">
      <alignment horizontal="center"/>
    </xf>
    <xf numFmtId="0" fontId="16" fillId="5" borderId="8" xfId="4" applyFont="1" applyBorder="1" applyAlignment="1">
      <alignment horizontal="center"/>
    </xf>
    <xf numFmtId="0" fontId="16" fillId="5" borderId="9" xfId="4" applyFont="1" applyBorder="1" applyAlignment="1">
      <alignment horizontal="center"/>
    </xf>
    <xf numFmtId="0" fontId="16" fillId="5" borderId="12" xfId="4" applyFont="1" applyBorder="1" applyAlignment="1">
      <alignment horizontal="center"/>
    </xf>
    <xf numFmtId="0" fontId="16" fillId="5" borderId="15" xfId="4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6" fillId="5" borderId="13" xfId="4" applyFont="1" applyBorder="1" applyAlignment="1">
      <alignment horizontal="center"/>
    </xf>
    <xf numFmtId="0" fontId="16" fillId="5" borderId="10" xfId="4" applyFont="1" applyBorder="1" applyAlignment="1">
      <alignment horizontal="center"/>
    </xf>
    <xf numFmtId="0" fontId="16" fillId="5" borderId="14" xfId="4" applyFont="1" applyBorder="1" applyAlignment="1">
      <alignment horizontal="center"/>
    </xf>
    <xf numFmtId="0" fontId="16" fillId="5" borderId="11" xfId="4" applyFont="1" applyBorder="1" applyAlignment="1">
      <alignment horizontal="center"/>
    </xf>
    <xf numFmtId="0" fontId="17" fillId="4" borderId="0" xfId="3" applyFont="1" applyAlignment="1">
      <alignment horizontal="center"/>
    </xf>
    <xf numFmtId="164" fontId="16" fillId="5" borderId="12" xfId="4" applyNumberFormat="1" applyFont="1" applyBorder="1" applyAlignment="1">
      <alignment horizontal="center"/>
    </xf>
    <xf numFmtId="164" fontId="16" fillId="5" borderId="15" xfId="4" applyNumberFormat="1" applyFont="1" applyBorder="1" applyAlignment="1">
      <alignment horizontal="center"/>
    </xf>
    <xf numFmtId="164" fontId="16" fillId="5" borderId="10" xfId="4" applyNumberFormat="1" applyFont="1" applyBorder="1" applyAlignment="1">
      <alignment horizontal="center"/>
    </xf>
    <xf numFmtId="164" fontId="16" fillId="5" borderId="11" xfId="4" applyNumberFormat="1" applyFont="1" applyBorder="1" applyAlignment="1">
      <alignment horizontal="center"/>
    </xf>
  </cellXfs>
  <cellStyles count="8">
    <cellStyle name="Bom" xfId="1" builtinId="26"/>
    <cellStyle name="Cálculo" xfId="6" builtinId="22"/>
    <cellStyle name="Célula de Verificação" xfId="7" builtinId="23"/>
    <cellStyle name="Entrada" xfId="4" builtinId="20"/>
    <cellStyle name="Incorreto" xfId="2" builtinId="27"/>
    <cellStyle name="Neutra" xfId="3" builtinId="28"/>
    <cellStyle name="Normal" xfId="0" builtinId="0"/>
    <cellStyle name="Saída" xfId="5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428628</xdr:colOff>
      <xdr:row>1</xdr:row>
      <xdr:rowOff>2</xdr:rowOff>
    </xdr:from>
    <xdr:to>
      <xdr:col>2</xdr:col>
      <xdr:colOff>1285875</xdr:colOff>
      <xdr:row>3</xdr:row>
      <xdr:rowOff>122775</xdr:rowOff>
    </xdr:to>
    <xdr:pic>
      <xdr:nvPicPr>
        <xdr:cNvPr id="5" name="Imagem 4" descr="plantapronta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8628" y="190502"/>
          <a:ext cx="2666997" cy="7133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62"/>
  <sheetViews>
    <sheetView tabSelected="1" zoomScaleNormal="100" workbookViewId="0">
      <selection activeCell="H26" sqref="H26"/>
    </sheetView>
  </sheetViews>
  <sheetFormatPr defaultRowHeight="15"/>
  <cols>
    <col min="1" max="1" width="7.42578125" customWidth="1"/>
    <col min="2" max="2" width="19.7109375" bestFit="1" customWidth="1"/>
    <col min="3" max="3" width="30.28515625" bestFit="1" customWidth="1"/>
    <col min="4" max="4" width="8" customWidth="1"/>
    <col min="5" max="5" width="6.42578125" customWidth="1"/>
    <col min="6" max="6" width="7" customWidth="1"/>
    <col min="7" max="7" width="5.140625" customWidth="1"/>
    <col min="8" max="8" width="5.7109375" customWidth="1"/>
    <col min="9" max="9" width="4.140625" customWidth="1"/>
    <col min="10" max="10" width="7" customWidth="1"/>
    <col min="11" max="11" width="4.7109375" customWidth="1"/>
    <col min="12" max="12" width="7" customWidth="1"/>
    <col min="13" max="13" width="6" customWidth="1"/>
    <col min="14" max="14" width="6.28515625" customWidth="1"/>
    <col min="15" max="15" width="5.85546875" customWidth="1"/>
  </cols>
  <sheetData>
    <row r="2" spans="1:22" ht="23.25" customHeight="1">
      <c r="D2" s="44" t="s">
        <v>76</v>
      </c>
      <c r="E2" s="44"/>
      <c r="F2" s="44"/>
      <c r="G2" s="44"/>
    </row>
    <row r="3" spans="1:22" ht="23.25" customHeight="1">
      <c r="D3" s="31" t="s">
        <v>42</v>
      </c>
      <c r="E3" s="31"/>
      <c r="F3" s="31"/>
      <c r="J3" s="45" t="s">
        <v>0</v>
      </c>
      <c r="K3" s="45"/>
      <c r="L3" s="45"/>
      <c r="M3" s="45"/>
      <c r="N3" s="45"/>
    </row>
    <row r="5" spans="1:22">
      <c r="A5" s="38" t="s">
        <v>10</v>
      </c>
      <c r="B5" s="38"/>
      <c r="C5" s="38"/>
      <c r="D5" s="38"/>
      <c r="E5" s="38"/>
      <c r="F5" s="38"/>
      <c r="G5" s="1"/>
      <c r="H5" s="1"/>
      <c r="I5" s="1"/>
      <c r="J5" s="1"/>
      <c r="K5" s="1"/>
      <c r="L5" s="1"/>
      <c r="M5" s="1"/>
      <c r="N5" s="1"/>
      <c r="O5" s="1"/>
    </row>
    <row r="6" spans="1:22" ht="23.25">
      <c r="A6" s="2" t="s">
        <v>9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36</v>
      </c>
      <c r="H6" s="2" t="s">
        <v>7</v>
      </c>
      <c r="I6" s="2" t="s">
        <v>8</v>
      </c>
      <c r="J6" s="2" t="s">
        <v>44</v>
      </c>
      <c r="K6" s="2" t="s">
        <v>12</v>
      </c>
      <c r="L6" s="2" t="s">
        <v>43</v>
      </c>
      <c r="M6" s="2" t="s">
        <v>16</v>
      </c>
      <c r="N6" s="2" t="s">
        <v>14</v>
      </c>
      <c r="O6" s="2" t="s">
        <v>15</v>
      </c>
      <c r="R6" s="44"/>
      <c r="S6" s="44"/>
      <c r="T6" s="44"/>
      <c r="U6" s="44"/>
      <c r="V6" s="44"/>
    </row>
    <row r="7" spans="1:22" ht="18" customHeight="1">
      <c r="A7" s="3">
        <v>1</v>
      </c>
      <c r="B7" s="4" t="s">
        <v>47</v>
      </c>
      <c r="C7" s="33" t="s">
        <v>64</v>
      </c>
      <c r="D7" s="5">
        <v>396</v>
      </c>
      <c r="E7" s="5">
        <v>127</v>
      </c>
      <c r="F7" s="32">
        <f>D7/E7</f>
        <v>3.1181102362204722</v>
      </c>
      <c r="G7" s="5" t="s">
        <v>32</v>
      </c>
      <c r="H7" s="5">
        <v>10</v>
      </c>
      <c r="I7" s="4">
        <v>0.31</v>
      </c>
      <c r="J7" s="6">
        <f t="shared" ref="J7:J20" si="0">D7*I7</f>
        <v>122.76</v>
      </c>
      <c r="K7" s="4">
        <v>0.95</v>
      </c>
      <c r="L7" s="6">
        <f>J7/K7</f>
        <v>129.22105263157897</v>
      </c>
      <c r="M7" s="5"/>
      <c r="N7" s="5"/>
      <c r="O7" s="5">
        <v>396</v>
      </c>
      <c r="R7" s="43"/>
      <c r="S7" s="43"/>
      <c r="T7" s="43"/>
      <c r="U7" s="31"/>
    </row>
    <row r="8" spans="1:22" ht="22.5">
      <c r="A8" s="7">
        <v>2</v>
      </c>
      <c r="B8" s="8" t="s">
        <v>48</v>
      </c>
      <c r="C8" s="34" t="s">
        <v>65</v>
      </c>
      <c r="D8" s="10">
        <v>644</v>
      </c>
      <c r="E8" s="36">
        <v>127</v>
      </c>
      <c r="F8" s="32">
        <f t="shared" ref="F8:F20" si="1">D8/E8</f>
        <v>5.0708661417322833</v>
      </c>
      <c r="G8" s="10" t="s">
        <v>32</v>
      </c>
      <c r="H8" s="10">
        <v>10</v>
      </c>
      <c r="I8" s="4">
        <v>0.31</v>
      </c>
      <c r="J8" s="12">
        <f t="shared" si="0"/>
        <v>199.64</v>
      </c>
      <c r="K8" s="8">
        <v>0.95</v>
      </c>
      <c r="L8" s="12">
        <f t="shared" ref="L8:L20" si="2">J8/K8</f>
        <v>210.14736842105262</v>
      </c>
      <c r="M8" s="10"/>
      <c r="N8" s="13"/>
      <c r="O8" s="10">
        <v>644</v>
      </c>
    </row>
    <row r="9" spans="1:22">
      <c r="A9" s="14">
        <v>3</v>
      </c>
      <c r="B9" s="15" t="s">
        <v>46</v>
      </c>
      <c r="C9" s="30" t="s">
        <v>49</v>
      </c>
      <c r="D9" s="13">
        <v>546</v>
      </c>
      <c r="E9" s="5">
        <v>127</v>
      </c>
      <c r="F9" s="32">
        <f t="shared" si="1"/>
        <v>4.2992125984251972</v>
      </c>
      <c r="G9" s="13" t="s">
        <v>32</v>
      </c>
      <c r="H9" s="13">
        <v>10</v>
      </c>
      <c r="I9" s="4">
        <v>0.31</v>
      </c>
      <c r="J9" s="16">
        <f t="shared" si="0"/>
        <v>169.26</v>
      </c>
      <c r="K9" s="15">
        <v>0.95</v>
      </c>
      <c r="L9" s="16">
        <f t="shared" si="2"/>
        <v>178.16842105263157</v>
      </c>
      <c r="M9" s="13">
        <v>546</v>
      </c>
      <c r="N9" s="13"/>
      <c r="O9" s="13"/>
    </row>
    <row r="10" spans="1:22">
      <c r="A10" s="7">
        <v>4</v>
      </c>
      <c r="B10" s="8" t="s">
        <v>25</v>
      </c>
      <c r="C10" s="34" t="s">
        <v>31</v>
      </c>
      <c r="D10" s="10">
        <v>300</v>
      </c>
      <c r="E10" s="5">
        <v>127</v>
      </c>
      <c r="F10" s="32">
        <f t="shared" si="1"/>
        <v>2.3622047244094486</v>
      </c>
      <c r="G10" s="10" t="s">
        <v>33</v>
      </c>
      <c r="H10" s="10">
        <v>15</v>
      </c>
      <c r="I10" s="4">
        <v>0.31</v>
      </c>
      <c r="J10" s="12">
        <f t="shared" si="0"/>
        <v>93</v>
      </c>
      <c r="K10" s="8">
        <v>0.95</v>
      </c>
      <c r="L10" s="12">
        <f t="shared" si="2"/>
        <v>97.894736842105274</v>
      </c>
      <c r="M10" s="10">
        <v>300</v>
      </c>
      <c r="N10" s="10"/>
      <c r="O10" s="10"/>
    </row>
    <row r="11" spans="1:22">
      <c r="A11" s="14">
        <v>5</v>
      </c>
      <c r="B11" s="15" t="s">
        <v>21</v>
      </c>
      <c r="C11" s="30" t="s">
        <v>66</v>
      </c>
      <c r="D11" s="13">
        <v>400</v>
      </c>
      <c r="E11" s="5">
        <v>127</v>
      </c>
      <c r="F11" s="32">
        <f t="shared" si="1"/>
        <v>3.1496062992125986</v>
      </c>
      <c r="G11" s="13" t="s">
        <v>33</v>
      </c>
      <c r="H11" s="13">
        <v>15</v>
      </c>
      <c r="I11" s="4">
        <v>0.31</v>
      </c>
      <c r="J11" s="16">
        <f t="shared" si="0"/>
        <v>124</v>
      </c>
      <c r="K11" s="15">
        <v>0.95</v>
      </c>
      <c r="L11" s="16">
        <f t="shared" si="2"/>
        <v>130.5263157894737</v>
      </c>
      <c r="M11" s="13"/>
      <c r="N11" s="13"/>
      <c r="O11" s="13">
        <v>400</v>
      </c>
    </row>
    <row r="12" spans="1:22">
      <c r="A12" s="14">
        <v>6</v>
      </c>
      <c r="B12" s="15" t="s">
        <v>50</v>
      </c>
      <c r="C12" s="30" t="s">
        <v>51</v>
      </c>
      <c r="D12" s="13">
        <v>600</v>
      </c>
      <c r="E12" s="5">
        <v>127</v>
      </c>
      <c r="F12" s="32">
        <f t="shared" si="1"/>
        <v>4.7244094488188972</v>
      </c>
      <c r="G12" s="13" t="s">
        <v>33</v>
      </c>
      <c r="H12" s="13">
        <v>15</v>
      </c>
      <c r="I12" s="4">
        <v>0.31</v>
      </c>
      <c r="J12" s="16">
        <f t="shared" si="0"/>
        <v>186</v>
      </c>
      <c r="K12" s="15">
        <v>0.95</v>
      </c>
      <c r="L12" s="16">
        <f t="shared" si="2"/>
        <v>195.78947368421055</v>
      </c>
      <c r="M12" s="13"/>
      <c r="N12" s="13"/>
      <c r="O12" s="13">
        <v>600</v>
      </c>
    </row>
    <row r="13" spans="1:22">
      <c r="A13" s="14">
        <v>7</v>
      </c>
      <c r="B13" s="15" t="s">
        <v>22</v>
      </c>
      <c r="C13" s="30" t="s">
        <v>28</v>
      </c>
      <c r="D13" s="13">
        <v>1200</v>
      </c>
      <c r="E13" s="5">
        <v>127</v>
      </c>
      <c r="F13" s="32">
        <f t="shared" si="1"/>
        <v>9.4488188976377945</v>
      </c>
      <c r="G13" s="13" t="s">
        <v>33</v>
      </c>
      <c r="H13" s="13">
        <v>15</v>
      </c>
      <c r="I13" s="4">
        <v>0.31</v>
      </c>
      <c r="J13" s="16">
        <f t="shared" si="0"/>
        <v>372</v>
      </c>
      <c r="K13" s="15">
        <v>0.95</v>
      </c>
      <c r="L13" s="16">
        <f t="shared" si="2"/>
        <v>391.5789473684211</v>
      </c>
      <c r="M13" s="13">
        <v>1200</v>
      </c>
      <c r="N13" s="13"/>
      <c r="O13" s="13"/>
    </row>
    <row r="14" spans="1:22">
      <c r="A14" s="14">
        <v>8</v>
      </c>
      <c r="B14" s="15" t="s">
        <v>23</v>
      </c>
      <c r="C14" s="30" t="s">
        <v>29</v>
      </c>
      <c r="D14" s="13">
        <v>2200</v>
      </c>
      <c r="E14" s="5">
        <v>127</v>
      </c>
      <c r="F14" s="32">
        <f t="shared" si="1"/>
        <v>17.322834645669293</v>
      </c>
      <c r="G14" s="13" t="s">
        <v>34</v>
      </c>
      <c r="H14" s="13">
        <v>20</v>
      </c>
      <c r="I14" s="4">
        <v>0.31</v>
      </c>
      <c r="J14" s="16">
        <f t="shared" si="0"/>
        <v>682</v>
      </c>
      <c r="K14" s="15">
        <v>0.95</v>
      </c>
      <c r="L14" s="16">
        <f t="shared" si="2"/>
        <v>717.89473684210532</v>
      </c>
      <c r="M14" s="13">
        <v>2200</v>
      </c>
      <c r="N14" s="13"/>
      <c r="O14" s="13"/>
    </row>
    <row r="15" spans="1:22">
      <c r="A15" s="14">
        <v>9</v>
      </c>
      <c r="B15" s="15" t="s">
        <v>24</v>
      </c>
      <c r="C15" s="30" t="s">
        <v>30</v>
      </c>
      <c r="D15" s="13">
        <v>1200</v>
      </c>
      <c r="E15" s="5">
        <v>127</v>
      </c>
      <c r="F15" s="32">
        <f t="shared" si="1"/>
        <v>9.4488188976377945</v>
      </c>
      <c r="G15" s="13" t="s">
        <v>33</v>
      </c>
      <c r="H15" s="13">
        <v>15</v>
      </c>
      <c r="I15" s="4">
        <v>0.31</v>
      </c>
      <c r="J15" s="16">
        <f t="shared" si="0"/>
        <v>372</v>
      </c>
      <c r="K15" s="15">
        <v>0.95</v>
      </c>
      <c r="L15" s="16">
        <f t="shared" si="2"/>
        <v>391.5789473684211</v>
      </c>
      <c r="M15" s="13"/>
      <c r="N15" s="13">
        <v>1200</v>
      </c>
      <c r="O15" s="13"/>
    </row>
    <row r="16" spans="1:22">
      <c r="A16" s="14">
        <v>10</v>
      </c>
      <c r="B16" s="15" t="s">
        <v>77</v>
      </c>
      <c r="C16" s="30" t="s">
        <v>67</v>
      </c>
      <c r="D16" s="13">
        <v>600</v>
      </c>
      <c r="E16" s="5">
        <v>127</v>
      </c>
      <c r="F16" s="32">
        <f t="shared" si="1"/>
        <v>4.7244094488188972</v>
      </c>
      <c r="G16" s="13" t="s">
        <v>33</v>
      </c>
      <c r="H16" s="13">
        <v>15</v>
      </c>
      <c r="I16" s="4">
        <v>0.31</v>
      </c>
      <c r="J16" s="16">
        <f t="shared" si="0"/>
        <v>186</v>
      </c>
      <c r="K16" s="15">
        <v>0.95</v>
      </c>
      <c r="L16" s="16">
        <f t="shared" si="2"/>
        <v>195.78947368421055</v>
      </c>
      <c r="M16" s="13"/>
      <c r="N16" s="13">
        <v>600</v>
      </c>
      <c r="O16" s="13"/>
    </row>
    <row r="17" spans="1:18" ht="15.75" customHeight="1">
      <c r="A17" s="14">
        <v>11</v>
      </c>
      <c r="B17" s="15" t="s">
        <v>26</v>
      </c>
      <c r="C17" s="30" t="s">
        <v>31</v>
      </c>
      <c r="D17" s="13">
        <v>600</v>
      </c>
      <c r="E17" s="13">
        <v>220</v>
      </c>
      <c r="F17" s="32">
        <f t="shared" si="1"/>
        <v>2.7272727272727271</v>
      </c>
      <c r="G17" s="13" t="s">
        <v>33</v>
      </c>
      <c r="H17" s="13">
        <v>15</v>
      </c>
      <c r="I17" s="15">
        <v>0.76</v>
      </c>
      <c r="J17" s="16">
        <f t="shared" si="0"/>
        <v>456</v>
      </c>
      <c r="K17" s="15">
        <v>0.95</v>
      </c>
      <c r="L17" s="16">
        <f t="shared" si="2"/>
        <v>480</v>
      </c>
      <c r="M17" s="13"/>
      <c r="N17" s="13">
        <v>300</v>
      </c>
      <c r="O17" s="13">
        <v>300</v>
      </c>
    </row>
    <row r="18" spans="1:18">
      <c r="A18" s="14">
        <v>12</v>
      </c>
      <c r="B18" s="15" t="s">
        <v>52</v>
      </c>
      <c r="C18" s="30" t="s">
        <v>28</v>
      </c>
      <c r="D18" s="13">
        <v>1000</v>
      </c>
      <c r="E18" s="13">
        <v>220</v>
      </c>
      <c r="F18" s="32">
        <f t="shared" si="1"/>
        <v>4.5454545454545459</v>
      </c>
      <c r="G18" s="13" t="s">
        <v>33</v>
      </c>
      <c r="H18" s="13">
        <v>15</v>
      </c>
      <c r="I18" s="15">
        <v>0.76</v>
      </c>
      <c r="J18" s="16">
        <f t="shared" si="0"/>
        <v>760</v>
      </c>
      <c r="K18" s="15">
        <v>0.95</v>
      </c>
      <c r="L18" s="16">
        <f t="shared" si="2"/>
        <v>800</v>
      </c>
      <c r="M18" s="13">
        <v>500</v>
      </c>
      <c r="N18" s="13"/>
      <c r="O18" s="13">
        <v>500</v>
      </c>
    </row>
    <row r="19" spans="1:18" ht="15" customHeight="1">
      <c r="A19" s="14">
        <v>13</v>
      </c>
      <c r="B19" s="15" t="s">
        <v>53</v>
      </c>
      <c r="C19" s="30" t="s">
        <v>29</v>
      </c>
      <c r="D19" s="13">
        <v>2500</v>
      </c>
      <c r="E19" s="13">
        <v>220</v>
      </c>
      <c r="F19" s="32">
        <f t="shared" si="1"/>
        <v>11.363636363636363</v>
      </c>
      <c r="G19" s="13" t="s">
        <v>33</v>
      </c>
      <c r="H19" s="13">
        <v>15</v>
      </c>
      <c r="I19" s="15">
        <v>0.76</v>
      </c>
      <c r="J19" s="16">
        <f t="shared" si="0"/>
        <v>1900</v>
      </c>
      <c r="K19" s="15">
        <v>0.95</v>
      </c>
      <c r="L19" s="16">
        <f t="shared" si="2"/>
        <v>2000</v>
      </c>
      <c r="M19" s="13">
        <v>1250</v>
      </c>
      <c r="N19" s="13">
        <v>1250</v>
      </c>
      <c r="O19" s="13"/>
    </row>
    <row r="20" spans="1:18" ht="16.5" customHeight="1">
      <c r="A20" s="14">
        <v>14</v>
      </c>
      <c r="B20" s="15" t="s">
        <v>54</v>
      </c>
      <c r="C20" s="15" t="s">
        <v>67</v>
      </c>
      <c r="D20" s="13">
        <v>5600</v>
      </c>
      <c r="E20" s="13">
        <v>220</v>
      </c>
      <c r="F20" s="32">
        <f t="shared" si="1"/>
        <v>25.454545454545453</v>
      </c>
      <c r="G20" s="10" t="s">
        <v>61</v>
      </c>
      <c r="H20" s="10">
        <v>40</v>
      </c>
      <c r="I20" s="15">
        <v>0.76</v>
      </c>
      <c r="J20" s="16">
        <f t="shared" si="0"/>
        <v>4256</v>
      </c>
      <c r="K20" s="15">
        <v>0.95</v>
      </c>
      <c r="L20" s="16">
        <f t="shared" si="2"/>
        <v>4480</v>
      </c>
      <c r="M20" s="13"/>
      <c r="N20" s="13">
        <v>2800</v>
      </c>
      <c r="O20" s="13">
        <v>2800</v>
      </c>
    </row>
    <row r="21" spans="1:18">
      <c r="A21" s="14">
        <v>15</v>
      </c>
      <c r="B21" s="13" t="s">
        <v>37</v>
      </c>
      <c r="C21" s="15" t="s">
        <v>27</v>
      </c>
      <c r="D21" s="13"/>
      <c r="E21" s="13">
        <v>127</v>
      </c>
      <c r="F21" s="11" t="s">
        <v>37</v>
      </c>
      <c r="G21" s="10" t="s">
        <v>37</v>
      </c>
      <c r="H21" s="10" t="s">
        <v>37</v>
      </c>
      <c r="I21" s="10" t="s">
        <v>37</v>
      </c>
      <c r="J21" s="35" t="s">
        <v>37</v>
      </c>
      <c r="K21" s="10" t="s">
        <v>37</v>
      </c>
      <c r="L21" s="35" t="s">
        <v>37</v>
      </c>
      <c r="M21" s="13"/>
      <c r="N21" s="13"/>
      <c r="O21" s="13"/>
    </row>
    <row r="22" spans="1:18">
      <c r="A22" s="14">
        <v>16</v>
      </c>
      <c r="B22" s="13" t="s">
        <v>37</v>
      </c>
      <c r="C22" s="15" t="s">
        <v>27</v>
      </c>
      <c r="D22" s="13"/>
      <c r="E22" s="13">
        <v>220</v>
      </c>
      <c r="F22" s="11" t="s">
        <v>37</v>
      </c>
      <c r="G22" s="10" t="s">
        <v>37</v>
      </c>
      <c r="H22" s="10" t="s">
        <v>37</v>
      </c>
      <c r="I22" s="10" t="s">
        <v>37</v>
      </c>
      <c r="J22" s="35" t="s">
        <v>37</v>
      </c>
      <c r="K22" s="10" t="s">
        <v>37</v>
      </c>
      <c r="L22" s="35" t="s">
        <v>37</v>
      </c>
      <c r="M22" s="13"/>
      <c r="N22" s="13"/>
      <c r="O22" s="13"/>
    </row>
    <row r="23" spans="1:18">
      <c r="A23" s="14">
        <v>17</v>
      </c>
      <c r="B23" s="13" t="s">
        <v>37</v>
      </c>
      <c r="C23" s="15" t="s">
        <v>27</v>
      </c>
      <c r="D23" s="13"/>
      <c r="E23" s="13">
        <v>220</v>
      </c>
      <c r="F23" s="11"/>
      <c r="G23" s="10"/>
      <c r="H23" s="10"/>
      <c r="I23" s="10"/>
      <c r="J23" s="35"/>
      <c r="K23" s="10"/>
      <c r="L23" s="35"/>
      <c r="M23" s="13"/>
      <c r="N23" s="13"/>
      <c r="O23" s="13"/>
    </row>
    <row r="24" spans="1:18" ht="15" customHeight="1">
      <c r="A24" s="14">
        <v>18</v>
      </c>
      <c r="B24" s="13" t="s">
        <v>37</v>
      </c>
      <c r="C24" s="15" t="s">
        <v>27</v>
      </c>
      <c r="D24" s="13"/>
      <c r="E24" s="13">
        <v>220</v>
      </c>
      <c r="F24" s="11" t="s">
        <v>37</v>
      </c>
      <c r="G24" s="10" t="s">
        <v>37</v>
      </c>
      <c r="H24" s="10" t="s">
        <v>37</v>
      </c>
      <c r="I24" s="10" t="s">
        <v>37</v>
      </c>
      <c r="J24" s="10" t="s">
        <v>37</v>
      </c>
      <c r="K24" s="10" t="s">
        <v>37</v>
      </c>
      <c r="L24" s="10" t="s">
        <v>37</v>
      </c>
      <c r="M24" s="15"/>
      <c r="N24" s="15"/>
      <c r="O24" s="15"/>
    </row>
    <row r="25" spans="1:18" ht="15.75" thickBot="1">
      <c r="A25" s="14">
        <v>19</v>
      </c>
      <c r="B25" s="13" t="s">
        <v>37</v>
      </c>
      <c r="C25" s="15" t="s">
        <v>27</v>
      </c>
      <c r="D25" s="13"/>
      <c r="E25" s="13">
        <v>127</v>
      </c>
      <c r="F25" s="11" t="s">
        <v>37</v>
      </c>
      <c r="G25" s="10" t="s">
        <v>37</v>
      </c>
      <c r="H25" s="10" t="s">
        <v>37</v>
      </c>
      <c r="I25" s="10" t="s">
        <v>37</v>
      </c>
      <c r="J25" s="10" t="s">
        <v>37</v>
      </c>
      <c r="K25" s="10" t="s">
        <v>37</v>
      </c>
      <c r="L25" s="10" t="s">
        <v>37</v>
      </c>
      <c r="M25" s="15"/>
      <c r="N25" s="15"/>
      <c r="O25" s="15"/>
    </row>
    <row r="26" spans="1:18" ht="16.5" thickTop="1" thickBot="1">
      <c r="A26" s="1"/>
      <c r="B26" s="17"/>
      <c r="C26" s="18" t="s">
        <v>17</v>
      </c>
      <c r="D26" s="19">
        <f>SUM(D7:D25)</f>
        <v>17786</v>
      </c>
      <c r="E26" s="19">
        <v>220</v>
      </c>
      <c r="F26" s="20">
        <f>L26/E26</f>
        <v>47.266315789473687</v>
      </c>
      <c r="G26" s="19" t="s">
        <v>62</v>
      </c>
      <c r="H26" s="19">
        <v>70</v>
      </c>
      <c r="I26" s="19" t="s">
        <v>37</v>
      </c>
      <c r="J26" s="21">
        <f>SUM(J7:J25)</f>
        <v>9878.66</v>
      </c>
      <c r="K26" s="19" t="s">
        <v>37</v>
      </c>
      <c r="L26" s="21">
        <f>SUM(L7:L25)</f>
        <v>10398.589473684211</v>
      </c>
      <c r="M26" s="19">
        <f>SUM(M7:M25)</f>
        <v>5996</v>
      </c>
      <c r="N26" s="19">
        <f>SUM(N7:N25)</f>
        <v>6150</v>
      </c>
      <c r="O26" s="19">
        <f>SUM(O7:O25)</f>
        <v>5640</v>
      </c>
      <c r="R26" t="s">
        <v>63</v>
      </c>
    </row>
    <row r="27" spans="1:18" ht="15.75" thickTop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8">
      <c r="A28" s="1"/>
      <c r="B28" s="1"/>
      <c r="C28" s="2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30" spans="1:18">
      <c r="A30" s="38" t="s">
        <v>68</v>
      </c>
      <c r="B30" s="38"/>
      <c r="C30" s="38"/>
      <c r="D30" s="38"/>
      <c r="E30" s="38"/>
      <c r="F30" s="38"/>
      <c r="G30" s="1"/>
      <c r="H30" s="1"/>
      <c r="I30" s="1"/>
      <c r="J30" s="1"/>
      <c r="K30" s="1"/>
      <c r="L30" s="1"/>
      <c r="M30" s="1"/>
      <c r="N30" s="1"/>
      <c r="O30" s="1"/>
    </row>
    <row r="31" spans="1:18" ht="22.5">
      <c r="A31" s="2" t="s">
        <v>9</v>
      </c>
      <c r="B31" s="2" t="s">
        <v>1</v>
      </c>
      <c r="C31" s="2" t="s">
        <v>2</v>
      </c>
      <c r="D31" s="2" t="s">
        <v>3</v>
      </c>
      <c r="E31" s="2" t="s">
        <v>4</v>
      </c>
      <c r="F31" s="2" t="s">
        <v>5</v>
      </c>
      <c r="G31" s="2" t="s">
        <v>6</v>
      </c>
      <c r="H31" s="2" t="s">
        <v>7</v>
      </c>
      <c r="I31" s="2" t="s">
        <v>8</v>
      </c>
      <c r="J31" s="2" t="s">
        <v>11</v>
      </c>
      <c r="K31" s="2" t="s">
        <v>12</v>
      </c>
      <c r="L31" s="2" t="s">
        <v>13</v>
      </c>
      <c r="M31" s="2" t="s">
        <v>16</v>
      </c>
      <c r="N31" s="2" t="s">
        <v>14</v>
      </c>
      <c r="O31" s="2" t="s">
        <v>15</v>
      </c>
    </row>
    <row r="32" spans="1:18">
      <c r="A32" s="7">
        <v>1</v>
      </c>
      <c r="B32" s="34" t="s">
        <v>55</v>
      </c>
      <c r="C32" s="34" t="s">
        <v>69</v>
      </c>
      <c r="D32" s="10">
        <v>812</v>
      </c>
      <c r="E32" s="10">
        <v>127</v>
      </c>
      <c r="F32" s="11">
        <f t="shared" ref="F32:F46" si="3">D32/E32</f>
        <v>6.393700787401575</v>
      </c>
      <c r="G32" s="10" t="s">
        <v>32</v>
      </c>
      <c r="H32" s="10">
        <v>10</v>
      </c>
      <c r="I32" s="10">
        <v>0.52</v>
      </c>
      <c r="J32" s="23">
        <f t="shared" ref="J32:J46" si="4">D32*I32</f>
        <v>422.24</v>
      </c>
      <c r="K32" s="23">
        <v>0.95</v>
      </c>
      <c r="L32" s="24">
        <f>J32/K32</f>
        <v>444.46315789473687</v>
      </c>
      <c r="M32" s="10"/>
      <c r="N32" s="10"/>
      <c r="O32" s="10">
        <v>812</v>
      </c>
    </row>
    <row r="33" spans="1:15" ht="22.5">
      <c r="A33" s="25">
        <v>2</v>
      </c>
      <c r="B33" s="34" t="s">
        <v>56</v>
      </c>
      <c r="C33" s="34" t="s">
        <v>57</v>
      </c>
      <c r="D33" s="9">
        <v>717</v>
      </c>
      <c r="E33" s="10">
        <v>127</v>
      </c>
      <c r="F33" s="27">
        <f t="shared" si="3"/>
        <v>5.6456692913385824</v>
      </c>
      <c r="G33" s="9" t="s">
        <v>32</v>
      </c>
      <c r="H33" s="9">
        <v>10</v>
      </c>
      <c r="I33" s="10">
        <v>0.52</v>
      </c>
      <c r="J33" s="26">
        <f t="shared" si="4"/>
        <v>372.84000000000003</v>
      </c>
      <c r="K33" s="26">
        <v>0.95</v>
      </c>
      <c r="L33" s="28">
        <f t="shared" ref="L33:L46" si="5">J33/K33</f>
        <v>392.46315789473687</v>
      </c>
      <c r="M33" s="9"/>
      <c r="N33" s="10"/>
      <c r="O33" s="10">
        <v>717</v>
      </c>
    </row>
    <row r="34" spans="1:15">
      <c r="A34" s="14">
        <v>3</v>
      </c>
      <c r="B34" s="30" t="s">
        <v>58</v>
      </c>
      <c r="C34" s="30" t="s">
        <v>71</v>
      </c>
      <c r="D34" s="13">
        <v>400</v>
      </c>
      <c r="E34" s="10">
        <v>127</v>
      </c>
      <c r="F34" s="29">
        <f t="shared" si="3"/>
        <v>3.1496062992125986</v>
      </c>
      <c r="G34" s="13" t="s">
        <v>33</v>
      </c>
      <c r="H34" s="13">
        <v>15</v>
      </c>
      <c r="I34" s="10">
        <v>0.52</v>
      </c>
      <c r="J34" s="15">
        <f t="shared" si="4"/>
        <v>208</v>
      </c>
      <c r="K34" s="15">
        <v>0.95</v>
      </c>
      <c r="L34" s="16">
        <f t="shared" si="5"/>
        <v>218.94736842105263</v>
      </c>
      <c r="M34" s="10">
        <v>400</v>
      </c>
      <c r="N34" s="10"/>
      <c r="O34" s="10"/>
    </row>
    <row r="35" spans="1:15">
      <c r="A35" s="14">
        <v>4</v>
      </c>
      <c r="B35" s="30" t="s">
        <v>60</v>
      </c>
      <c r="C35" s="30" t="s">
        <v>70</v>
      </c>
      <c r="D35" s="13">
        <v>600</v>
      </c>
      <c r="E35" s="10">
        <v>127</v>
      </c>
      <c r="F35" s="29">
        <f t="shared" si="3"/>
        <v>4.7244094488188972</v>
      </c>
      <c r="G35" s="13" t="s">
        <v>33</v>
      </c>
      <c r="H35" s="13">
        <v>15</v>
      </c>
      <c r="I35" s="10">
        <v>0.52</v>
      </c>
      <c r="J35" s="15">
        <f t="shared" si="4"/>
        <v>312</v>
      </c>
      <c r="K35" s="15">
        <v>0.95</v>
      </c>
      <c r="L35" s="16">
        <f t="shared" si="5"/>
        <v>328.42105263157896</v>
      </c>
      <c r="M35" s="10">
        <v>600</v>
      </c>
      <c r="N35" s="10"/>
      <c r="O35" s="10"/>
    </row>
    <row r="36" spans="1:15">
      <c r="A36" s="14">
        <v>5</v>
      </c>
      <c r="B36" s="30" t="s">
        <v>60</v>
      </c>
      <c r="C36" s="30" t="s">
        <v>72</v>
      </c>
      <c r="D36" s="13">
        <v>600</v>
      </c>
      <c r="E36" s="10">
        <v>127</v>
      </c>
      <c r="F36" s="29">
        <f t="shared" si="3"/>
        <v>4.7244094488188972</v>
      </c>
      <c r="G36" s="13" t="s">
        <v>33</v>
      </c>
      <c r="H36" s="13">
        <v>15</v>
      </c>
      <c r="I36" s="10">
        <v>0.52</v>
      </c>
      <c r="J36" s="15">
        <f t="shared" si="4"/>
        <v>312</v>
      </c>
      <c r="K36" s="15">
        <v>0.95</v>
      </c>
      <c r="L36" s="16">
        <f t="shared" si="5"/>
        <v>328.42105263157896</v>
      </c>
      <c r="M36" s="10"/>
      <c r="N36" s="10"/>
      <c r="O36" s="10">
        <v>600</v>
      </c>
    </row>
    <row r="37" spans="1:15">
      <c r="A37" s="14">
        <v>6</v>
      </c>
      <c r="B37" s="30" t="s">
        <v>58</v>
      </c>
      <c r="C37" s="30" t="s">
        <v>73</v>
      </c>
      <c r="D37" s="13">
        <v>400</v>
      </c>
      <c r="E37" s="10">
        <v>127</v>
      </c>
      <c r="F37" s="29">
        <f t="shared" si="3"/>
        <v>3.1496062992125986</v>
      </c>
      <c r="G37" s="13" t="s">
        <v>33</v>
      </c>
      <c r="H37" s="13">
        <v>15</v>
      </c>
      <c r="I37" s="10">
        <v>0.52</v>
      </c>
      <c r="J37" s="15">
        <f t="shared" si="4"/>
        <v>208</v>
      </c>
      <c r="K37" s="15">
        <v>0.95</v>
      </c>
      <c r="L37" s="16">
        <f t="shared" si="5"/>
        <v>218.94736842105263</v>
      </c>
      <c r="M37" s="10"/>
      <c r="N37" s="10"/>
      <c r="O37" s="10">
        <v>400</v>
      </c>
    </row>
    <row r="38" spans="1:15">
      <c r="A38" s="14">
        <v>7</v>
      </c>
      <c r="B38" s="30" t="s">
        <v>58</v>
      </c>
      <c r="C38" s="30" t="s">
        <v>74</v>
      </c>
      <c r="D38" s="13">
        <v>700</v>
      </c>
      <c r="E38" s="10">
        <v>127</v>
      </c>
      <c r="F38" s="29">
        <f t="shared" si="3"/>
        <v>5.5118110236220472</v>
      </c>
      <c r="G38" s="13" t="s">
        <v>33</v>
      </c>
      <c r="H38" s="13">
        <v>15</v>
      </c>
      <c r="I38" s="10">
        <v>0.52</v>
      </c>
      <c r="J38" s="15">
        <f t="shared" si="4"/>
        <v>364</v>
      </c>
      <c r="K38" s="15">
        <v>0.95</v>
      </c>
      <c r="L38" s="16">
        <f t="shared" si="5"/>
        <v>383.15789473684214</v>
      </c>
      <c r="M38" s="10">
        <v>700</v>
      </c>
      <c r="N38" s="10"/>
      <c r="O38" s="10"/>
    </row>
    <row r="39" spans="1:15">
      <c r="A39" s="14">
        <v>8</v>
      </c>
      <c r="B39" s="30" t="s">
        <v>60</v>
      </c>
      <c r="C39" s="30" t="s">
        <v>75</v>
      </c>
      <c r="D39" s="13">
        <v>1200</v>
      </c>
      <c r="E39" s="10">
        <v>127</v>
      </c>
      <c r="F39" s="29">
        <f t="shared" si="3"/>
        <v>9.4488188976377945</v>
      </c>
      <c r="G39" s="13" t="s">
        <v>33</v>
      </c>
      <c r="H39" s="13">
        <v>15</v>
      </c>
      <c r="I39" s="10">
        <v>0.52</v>
      </c>
      <c r="J39" s="15">
        <f t="shared" si="4"/>
        <v>624</v>
      </c>
      <c r="K39" s="15">
        <v>0.95</v>
      </c>
      <c r="L39" s="16">
        <f t="shared" si="5"/>
        <v>656.84210526315792</v>
      </c>
      <c r="M39" s="10">
        <v>1200</v>
      </c>
      <c r="N39" s="10"/>
      <c r="O39" s="10"/>
    </row>
    <row r="40" spans="1:15">
      <c r="A40" s="14">
        <v>9</v>
      </c>
      <c r="B40" s="30" t="s">
        <v>59</v>
      </c>
      <c r="C40" s="30" t="s">
        <v>71</v>
      </c>
      <c r="D40" s="13">
        <v>3600</v>
      </c>
      <c r="E40" s="10">
        <v>220</v>
      </c>
      <c r="F40" s="29">
        <f t="shared" si="3"/>
        <v>16.363636363636363</v>
      </c>
      <c r="G40" s="13" t="s">
        <v>34</v>
      </c>
      <c r="H40" s="13">
        <v>20</v>
      </c>
      <c r="I40" s="13">
        <v>0.6</v>
      </c>
      <c r="J40" s="15">
        <f t="shared" si="4"/>
        <v>2160</v>
      </c>
      <c r="K40" s="15">
        <v>0.95</v>
      </c>
      <c r="L40" s="16">
        <f t="shared" si="5"/>
        <v>2273.6842105263158</v>
      </c>
      <c r="M40" s="10">
        <v>1800</v>
      </c>
      <c r="N40" s="10">
        <v>1800</v>
      </c>
      <c r="O40" s="10"/>
    </row>
    <row r="41" spans="1:15" ht="13.5" customHeight="1">
      <c r="A41" s="14">
        <v>10</v>
      </c>
      <c r="B41" s="30" t="s">
        <v>54</v>
      </c>
      <c r="C41" s="30" t="s">
        <v>70</v>
      </c>
      <c r="D41" s="13">
        <v>5600</v>
      </c>
      <c r="E41" s="13">
        <v>220</v>
      </c>
      <c r="F41" s="29">
        <f t="shared" si="3"/>
        <v>25.454545454545453</v>
      </c>
      <c r="G41" s="13" t="s">
        <v>61</v>
      </c>
      <c r="H41" s="13">
        <v>40</v>
      </c>
      <c r="I41" s="13">
        <v>0.6</v>
      </c>
      <c r="J41" s="15">
        <f t="shared" si="4"/>
        <v>3360</v>
      </c>
      <c r="K41" s="15">
        <v>0.95</v>
      </c>
      <c r="L41" s="16">
        <f t="shared" si="5"/>
        <v>3536.8421052631579</v>
      </c>
      <c r="M41" s="10"/>
      <c r="N41" s="10">
        <v>2800</v>
      </c>
      <c r="O41" s="10">
        <v>2800</v>
      </c>
    </row>
    <row r="42" spans="1:15" ht="15" customHeight="1">
      <c r="A42" s="14">
        <v>11</v>
      </c>
      <c r="B42" s="30" t="s">
        <v>54</v>
      </c>
      <c r="C42" s="30" t="s">
        <v>72</v>
      </c>
      <c r="D42" s="13">
        <v>5600</v>
      </c>
      <c r="E42" s="13">
        <v>220</v>
      </c>
      <c r="F42" s="29">
        <f t="shared" si="3"/>
        <v>25.454545454545453</v>
      </c>
      <c r="G42" s="13" t="s">
        <v>61</v>
      </c>
      <c r="H42" s="13">
        <v>40</v>
      </c>
      <c r="I42" s="13">
        <v>0.6</v>
      </c>
      <c r="J42" s="15">
        <f t="shared" si="4"/>
        <v>3360</v>
      </c>
      <c r="K42" s="15">
        <v>0.95</v>
      </c>
      <c r="L42" s="16">
        <f t="shared" si="5"/>
        <v>3536.8421052631579</v>
      </c>
      <c r="M42" s="10">
        <v>2800</v>
      </c>
      <c r="N42" s="10"/>
      <c r="O42" s="10">
        <v>2800</v>
      </c>
    </row>
    <row r="43" spans="1:15" ht="13.5" customHeight="1">
      <c r="A43" s="14">
        <v>12</v>
      </c>
      <c r="B43" s="30" t="s">
        <v>59</v>
      </c>
      <c r="C43" s="30" t="s">
        <v>73</v>
      </c>
      <c r="D43" s="13">
        <v>3600</v>
      </c>
      <c r="E43" s="13">
        <v>220</v>
      </c>
      <c r="F43" s="29">
        <f t="shared" si="3"/>
        <v>16.363636363636363</v>
      </c>
      <c r="G43" s="13" t="s">
        <v>34</v>
      </c>
      <c r="H43" s="13">
        <v>20</v>
      </c>
      <c r="I43" s="10">
        <v>0.6</v>
      </c>
      <c r="J43" s="15">
        <f t="shared" si="4"/>
        <v>2160</v>
      </c>
      <c r="K43" s="15">
        <v>0.95</v>
      </c>
      <c r="L43" s="16">
        <f t="shared" si="5"/>
        <v>2273.6842105263158</v>
      </c>
      <c r="M43" s="10">
        <v>1800</v>
      </c>
      <c r="N43" s="10">
        <v>1800</v>
      </c>
      <c r="O43" s="10"/>
    </row>
    <row r="44" spans="1:15" ht="14.25" customHeight="1">
      <c r="A44" s="14">
        <v>13</v>
      </c>
      <c r="B44" s="30" t="s">
        <v>54</v>
      </c>
      <c r="C44" s="30" t="s">
        <v>75</v>
      </c>
      <c r="D44" s="13">
        <v>5600</v>
      </c>
      <c r="E44" s="13">
        <v>220</v>
      </c>
      <c r="F44" s="29">
        <f t="shared" si="3"/>
        <v>25.454545454545453</v>
      </c>
      <c r="G44" s="13" t="s">
        <v>61</v>
      </c>
      <c r="H44" s="13">
        <v>40</v>
      </c>
      <c r="I44" s="10">
        <v>0.6</v>
      </c>
      <c r="J44" s="15">
        <f t="shared" si="4"/>
        <v>3360</v>
      </c>
      <c r="K44" s="15">
        <v>0.95</v>
      </c>
      <c r="L44" s="16">
        <f t="shared" si="5"/>
        <v>3536.8421052631579</v>
      </c>
      <c r="M44" s="10"/>
      <c r="N44" s="10">
        <v>2800</v>
      </c>
      <c r="O44" s="10">
        <v>2800</v>
      </c>
    </row>
    <row r="45" spans="1:15" ht="12.75" customHeight="1">
      <c r="A45" s="14">
        <v>14</v>
      </c>
      <c r="B45" s="30" t="s">
        <v>54</v>
      </c>
      <c r="C45" s="30" t="s">
        <v>75</v>
      </c>
      <c r="D45" s="13">
        <v>5600</v>
      </c>
      <c r="E45" s="13">
        <v>220</v>
      </c>
      <c r="F45" s="29">
        <f t="shared" si="3"/>
        <v>25.454545454545453</v>
      </c>
      <c r="G45" s="13" t="s">
        <v>61</v>
      </c>
      <c r="H45" s="13">
        <v>40</v>
      </c>
      <c r="I45" s="10">
        <v>0.6</v>
      </c>
      <c r="J45" s="15">
        <f t="shared" si="4"/>
        <v>3360</v>
      </c>
      <c r="K45" s="15">
        <v>0.95</v>
      </c>
      <c r="L45" s="16">
        <f t="shared" si="5"/>
        <v>3536.8421052631579</v>
      </c>
      <c r="M45" s="10">
        <v>2800</v>
      </c>
      <c r="N45" s="10"/>
      <c r="O45" s="10">
        <v>2800</v>
      </c>
    </row>
    <row r="46" spans="1:15" ht="12.75" customHeight="1">
      <c r="A46" s="14">
        <v>15</v>
      </c>
      <c r="B46" s="30" t="s">
        <v>59</v>
      </c>
      <c r="C46" s="30" t="s">
        <v>74</v>
      </c>
      <c r="D46" s="13">
        <v>3600</v>
      </c>
      <c r="E46" s="13">
        <v>220</v>
      </c>
      <c r="F46" s="29">
        <f t="shared" si="3"/>
        <v>16.363636363636363</v>
      </c>
      <c r="G46" s="13" t="s">
        <v>34</v>
      </c>
      <c r="H46" s="13">
        <v>20</v>
      </c>
      <c r="I46" s="10">
        <v>0.6</v>
      </c>
      <c r="J46" s="15">
        <f t="shared" si="4"/>
        <v>2160</v>
      </c>
      <c r="K46" s="15">
        <v>0.95</v>
      </c>
      <c r="L46" s="16">
        <f t="shared" si="5"/>
        <v>2273.6842105263158</v>
      </c>
      <c r="M46" s="10">
        <v>1800</v>
      </c>
      <c r="N46" s="10">
        <v>1800</v>
      </c>
      <c r="O46" s="10"/>
    </row>
    <row r="47" spans="1:15" ht="12.75" customHeight="1">
      <c r="A47" s="14">
        <v>16</v>
      </c>
      <c r="B47" s="13" t="s">
        <v>37</v>
      </c>
      <c r="C47" s="30" t="s">
        <v>27</v>
      </c>
      <c r="D47" s="13" t="s">
        <v>37</v>
      </c>
      <c r="E47" s="13">
        <v>220</v>
      </c>
      <c r="F47" s="37" t="s">
        <v>37</v>
      </c>
      <c r="G47" s="37" t="s">
        <v>37</v>
      </c>
      <c r="H47" s="37" t="s">
        <v>37</v>
      </c>
      <c r="I47" s="37" t="s">
        <v>37</v>
      </c>
      <c r="J47" s="37" t="s">
        <v>37</v>
      </c>
      <c r="K47" s="37" t="s">
        <v>37</v>
      </c>
      <c r="L47" s="37" t="s">
        <v>37</v>
      </c>
      <c r="M47" s="10"/>
      <c r="N47" s="10"/>
      <c r="O47" s="10"/>
    </row>
    <row r="48" spans="1:15" ht="12.75" customHeight="1">
      <c r="A48" s="14">
        <v>17</v>
      </c>
      <c r="B48" s="13" t="s">
        <v>37</v>
      </c>
      <c r="C48" s="30" t="s">
        <v>27</v>
      </c>
      <c r="D48" s="13" t="s">
        <v>37</v>
      </c>
      <c r="E48" s="13">
        <v>220</v>
      </c>
      <c r="F48" s="37" t="s">
        <v>37</v>
      </c>
      <c r="G48" s="37" t="s">
        <v>37</v>
      </c>
      <c r="H48" s="37" t="s">
        <v>37</v>
      </c>
      <c r="I48" s="37" t="s">
        <v>37</v>
      </c>
      <c r="J48" s="37" t="s">
        <v>37</v>
      </c>
      <c r="K48" s="37" t="s">
        <v>37</v>
      </c>
      <c r="L48" s="37" t="s">
        <v>37</v>
      </c>
      <c r="M48" s="10"/>
      <c r="N48" s="10"/>
      <c r="O48" s="10"/>
    </row>
    <row r="49" spans="1:15" ht="12.75" customHeight="1">
      <c r="A49" s="14">
        <v>18</v>
      </c>
      <c r="B49" s="13" t="s">
        <v>37</v>
      </c>
      <c r="C49" s="30" t="s">
        <v>27</v>
      </c>
      <c r="D49" s="13" t="s">
        <v>37</v>
      </c>
      <c r="E49" s="13">
        <v>220</v>
      </c>
      <c r="F49" s="37" t="s">
        <v>37</v>
      </c>
      <c r="G49" s="37" t="s">
        <v>37</v>
      </c>
      <c r="H49" s="37" t="s">
        <v>37</v>
      </c>
      <c r="I49" s="37" t="s">
        <v>37</v>
      </c>
      <c r="J49" s="37" t="s">
        <v>37</v>
      </c>
      <c r="K49" s="37" t="s">
        <v>37</v>
      </c>
      <c r="L49" s="37" t="s">
        <v>37</v>
      </c>
      <c r="M49" s="10"/>
      <c r="N49" s="10"/>
      <c r="O49" s="10"/>
    </row>
    <row r="50" spans="1:15" ht="12.75" customHeight="1">
      <c r="A50" s="14">
        <v>19</v>
      </c>
      <c r="B50" s="13" t="s">
        <v>37</v>
      </c>
      <c r="C50" s="30" t="s">
        <v>27</v>
      </c>
      <c r="D50" s="13" t="s">
        <v>37</v>
      </c>
      <c r="E50" s="13">
        <v>127</v>
      </c>
      <c r="F50" s="37" t="s">
        <v>37</v>
      </c>
      <c r="G50" s="37" t="s">
        <v>37</v>
      </c>
      <c r="H50" s="37" t="s">
        <v>37</v>
      </c>
      <c r="I50" s="37" t="s">
        <v>37</v>
      </c>
      <c r="J50" s="37" t="s">
        <v>37</v>
      </c>
      <c r="K50" s="37" t="s">
        <v>37</v>
      </c>
      <c r="L50" s="37" t="s">
        <v>37</v>
      </c>
      <c r="M50" s="10"/>
      <c r="N50" s="10"/>
      <c r="O50" s="10"/>
    </row>
    <row r="51" spans="1:15" ht="12.75" customHeight="1" thickBot="1">
      <c r="A51" s="14">
        <v>20</v>
      </c>
      <c r="B51" s="13" t="s">
        <v>37</v>
      </c>
      <c r="C51" s="30" t="s">
        <v>27</v>
      </c>
      <c r="D51" s="13" t="s">
        <v>37</v>
      </c>
      <c r="E51" s="13">
        <v>127</v>
      </c>
      <c r="F51" s="37" t="s">
        <v>37</v>
      </c>
      <c r="G51" s="37" t="s">
        <v>37</v>
      </c>
      <c r="H51" s="37" t="s">
        <v>37</v>
      </c>
      <c r="I51" s="37" t="s">
        <v>37</v>
      </c>
      <c r="J51" s="37" t="s">
        <v>37</v>
      </c>
      <c r="K51" s="37" t="s">
        <v>37</v>
      </c>
      <c r="L51" s="37" t="s">
        <v>37</v>
      </c>
      <c r="M51" s="10"/>
      <c r="N51" s="10"/>
      <c r="O51" s="10"/>
    </row>
    <row r="52" spans="1:15" ht="16.5" thickTop="1" thickBot="1">
      <c r="A52" s="1"/>
      <c r="B52" s="17"/>
      <c r="C52" s="17" t="s">
        <v>17</v>
      </c>
      <c r="D52" s="19">
        <f>SUM(D32:D47)</f>
        <v>38629</v>
      </c>
      <c r="E52" s="17">
        <v>220</v>
      </c>
      <c r="F52" s="20">
        <f>L52/E52</f>
        <v>98.48363636363635</v>
      </c>
      <c r="G52" s="19" t="s">
        <v>35</v>
      </c>
      <c r="H52" s="19">
        <v>60</v>
      </c>
      <c r="I52" s="19" t="s">
        <v>37</v>
      </c>
      <c r="J52" s="17">
        <f>SUM(J32:J45)</f>
        <v>20583.080000000002</v>
      </c>
      <c r="K52" s="19" t="s">
        <v>37</v>
      </c>
      <c r="L52" s="21">
        <f>SUM(L32:L45)</f>
        <v>21666.399999999998</v>
      </c>
      <c r="M52" s="19">
        <f>SUM(M32:M46)</f>
        <v>13900</v>
      </c>
      <c r="N52" s="19">
        <f>SUM(N32:N47)</f>
        <v>11000</v>
      </c>
      <c r="O52" s="19">
        <f>SUM(O32:O47)</f>
        <v>13729</v>
      </c>
    </row>
    <row r="53" spans="1:15" ht="15.75" thickTop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.75" thickBo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39" t="s">
        <v>41</v>
      </c>
      <c r="C55" s="40"/>
      <c r="D55" s="1"/>
      <c r="E55" s="1"/>
      <c r="F55" s="1"/>
      <c r="G55" s="39" t="s">
        <v>18</v>
      </c>
      <c r="H55" s="46"/>
      <c r="I55" s="46"/>
      <c r="J55" s="46"/>
      <c r="K55" s="40"/>
      <c r="L55" s="1"/>
      <c r="M55" s="1"/>
      <c r="N55" s="1"/>
      <c r="O55" s="1"/>
    </row>
    <row r="56" spans="1:15" ht="15.75" thickBot="1">
      <c r="A56" s="1"/>
      <c r="B56" s="41">
        <f>D52+D26</f>
        <v>56415</v>
      </c>
      <c r="C56" s="42"/>
      <c r="D56" s="1"/>
      <c r="E56" s="1"/>
      <c r="F56" s="1"/>
      <c r="G56" s="47" t="s">
        <v>39</v>
      </c>
      <c r="H56" s="48"/>
      <c r="I56" s="48"/>
      <c r="J56" s="48"/>
      <c r="K56" s="49"/>
      <c r="L56" s="1"/>
      <c r="M56" s="1"/>
      <c r="N56" s="1"/>
      <c r="O56" s="1"/>
    </row>
    <row r="57" spans="1:15" ht="15.75" thickBot="1">
      <c r="A57" s="1"/>
      <c r="B57" s="39" t="s">
        <v>40</v>
      </c>
      <c r="C57" s="40"/>
      <c r="D57" s="1"/>
      <c r="E57" s="1"/>
      <c r="F57" s="1"/>
      <c r="L57" s="1"/>
      <c r="M57" s="1"/>
      <c r="N57" s="1"/>
      <c r="O57" s="1"/>
    </row>
    <row r="58" spans="1:15" ht="15.75" thickBot="1">
      <c r="A58" s="1"/>
      <c r="B58" s="51">
        <f>J26+J52</f>
        <v>30461.74</v>
      </c>
      <c r="C58" s="52"/>
      <c r="D58" s="1"/>
      <c r="E58" s="1"/>
      <c r="F58" s="1"/>
      <c r="G58" s="39" t="s">
        <v>19</v>
      </c>
      <c r="H58" s="46"/>
      <c r="I58" s="46"/>
      <c r="J58" s="46"/>
      <c r="K58" s="40"/>
      <c r="L58" s="1"/>
      <c r="M58" s="1"/>
      <c r="N58" s="1"/>
      <c r="O58" s="1"/>
    </row>
    <row r="59" spans="1:15" ht="15.75" thickBot="1">
      <c r="A59" s="1"/>
      <c r="B59" s="39" t="s">
        <v>45</v>
      </c>
      <c r="C59" s="40"/>
      <c r="D59" s="1"/>
      <c r="E59" s="1"/>
      <c r="F59" s="1"/>
      <c r="G59" s="47" t="s">
        <v>38</v>
      </c>
      <c r="H59" s="48"/>
      <c r="I59" s="48"/>
      <c r="J59" s="48"/>
      <c r="K59" s="49"/>
      <c r="L59" s="1"/>
      <c r="M59" s="1"/>
      <c r="N59" s="1"/>
      <c r="O59" s="1"/>
    </row>
    <row r="60" spans="1:15" ht="15.75" thickBot="1">
      <c r="A60" s="1"/>
      <c r="B60" s="53">
        <f>L52+L26</f>
        <v>32064.989473684211</v>
      </c>
      <c r="C60" s="54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C62" s="50" t="s">
        <v>20</v>
      </c>
      <c r="D62" s="50"/>
      <c r="E62" s="50"/>
      <c r="F62" s="50"/>
      <c r="G62" s="50"/>
      <c r="H62" s="50"/>
      <c r="I62" s="50"/>
      <c r="J62" s="50"/>
      <c r="K62" s="50"/>
      <c r="L62" s="50"/>
      <c r="M62" s="1"/>
      <c r="N62" s="1"/>
      <c r="O62" s="1"/>
    </row>
  </sheetData>
  <mergeCells count="17">
    <mergeCell ref="G58:K58"/>
    <mergeCell ref="G59:K59"/>
    <mergeCell ref="C62:L62"/>
    <mergeCell ref="B59:C59"/>
    <mergeCell ref="B57:C57"/>
    <mergeCell ref="B58:C58"/>
    <mergeCell ref="B60:C60"/>
    <mergeCell ref="A30:F30"/>
    <mergeCell ref="B55:C55"/>
    <mergeCell ref="B56:C56"/>
    <mergeCell ref="R7:T7"/>
    <mergeCell ref="D2:G2"/>
    <mergeCell ref="J3:N3"/>
    <mergeCell ref="A5:F5"/>
    <mergeCell ref="R6:V6"/>
    <mergeCell ref="G55:K55"/>
    <mergeCell ref="G56:K56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Usuario</cp:lastModifiedBy>
  <cp:lastPrinted>2015-10-29T17:04:40Z</cp:lastPrinted>
  <dcterms:created xsi:type="dcterms:W3CDTF">2015-10-29T12:58:55Z</dcterms:created>
  <dcterms:modified xsi:type="dcterms:W3CDTF">2015-11-19T11:05:50Z</dcterms:modified>
</cp:coreProperties>
</file>